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diaz\Desktop\OBRAS POR COOPERACIÓN\Proyecto 2025\formatos para cd Lula\"/>
    </mc:Choice>
  </mc:AlternateContent>
  <bookViews>
    <workbookView xWindow="0" yWindow="0" windowWidth="20490" windowHeight="6750"/>
  </bookViews>
  <sheets>
    <sheet name="FORMATO 7a)" sheetId="1" r:id="rId1"/>
  </sheets>
  <definedNames>
    <definedName name="_xlnm.Print_Area" localSheetId="0">'FORMATO 7a)'!$A$1:$E$36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H36" i="1" s="1"/>
  <c r="N36" i="1" s="1"/>
  <c r="B36" i="1"/>
  <c r="F36" i="1" s="1"/>
  <c r="L36" i="1" s="1"/>
  <c r="M36" i="1" s="1"/>
  <c r="H35" i="1"/>
  <c r="N35" i="1" s="1"/>
  <c r="J35" i="1" s="1"/>
  <c r="P35" i="1" s="1"/>
  <c r="F35" i="1"/>
  <c r="L35" i="1" s="1"/>
  <c r="M35" i="1" s="1"/>
  <c r="E35" i="1"/>
  <c r="E34" i="1"/>
  <c r="E36" i="1" s="1"/>
  <c r="H33" i="1"/>
  <c r="N33" i="1" s="1"/>
  <c r="J33" i="1" s="1"/>
  <c r="P33" i="1" s="1"/>
  <c r="F33" i="1"/>
  <c r="L33" i="1" s="1"/>
  <c r="M33" i="1" s="1"/>
  <c r="N32" i="1"/>
  <c r="J32" i="1" s="1"/>
  <c r="P32" i="1" s="1"/>
  <c r="H32" i="1"/>
  <c r="F29" i="1"/>
  <c r="L29" i="1" s="1"/>
  <c r="B28" i="1"/>
  <c r="F28" i="1" s="1"/>
  <c r="L28" i="1" s="1"/>
  <c r="N27" i="1"/>
  <c r="J27" i="1" s="1"/>
  <c r="P27" i="1" s="1"/>
  <c r="L27" i="1"/>
  <c r="M27" i="1" s="1"/>
  <c r="H27" i="1"/>
  <c r="F27" i="1"/>
  <c r="E27" i="1"/>
  <c r="F26" i="1"/>
  <c r="L26" i="1" s="1"/>
  <c r="C26" i="1"/>
  <c r="H26" i="1" s="1"/>
  <c r="N26" i="1" s="1"/>
  <c r="L24" i="1"/>
  <c r="C24" i="1" s="1"/>
  <c r="H24" i="1" s="1"/>
  <c r="N24" i="1" s="1"/>
  <c r="F24" i="1"/>
  <c r="F23" i="1"/>
  <c r="L23" i="1" s="1"/>
  <c r="C23" i="1"/>
  <c r="H23" i="1" s="1"/>
  <c r="N23" i="1" s="1"/>
  <c r="J23" i="1" s="1"/>
  <c r="P23" i="1" s="1"/>
  <c r="E23" i="1" s="1"/>
  <c r="L22" i="1"/>
  <c r="C22" i="1" s="1"/>
  <c r="H22" i="1" s="1"/>
  <c r="N22" i="1" s="1"/>
  <c r="F22" i="1"/>
  <c r="F21" i="1"/>
  <c r="L21" i="1" s="1"/>
  <c r="B21" i="1"/>
  <c r="N20" i="1"/>
  <c r="H20" i="1"/>
  <c r="F20" i="1"/>
  <c r="L20" i="1" s="1"/>
  <c r="M20" i="1" s="1"/>
  <c r="F19" i="1"/>
  <c r="L19" i="1" s="1"/>
  <c r="F18" i="1"/>
  <c r="L18" i="1" s="1"/>
  <c r="L17" i="1"/>
  <c r="C17" i="1" s="1"/>
  <c r="H17" i="1" s="1"/>
  <c r="N17" i="1" s="1"/>
  <c r="F17" i="1"/>
  <c r="F16" i="1"/>
  <c r="L16" i="1" s="1"/>
  <c r="L15" i="1"/>
  <c r="F15" i="1"/>
  <c r="L14" i="1"/>
  <c r="M14" i="1" s="1"/>
  <c r="C14" i="1"/>
  <c r="H14" i="1" s="1"/>
  <c r="N14" i="1" s="1"/>
  <c r="D14" i="1" s="1"/>
  <c r="J14" i="1" s="1"/>
  <c r="P14" i="1" s="1"/>
  <c r="E14" i="1" s="1"/>
  <c r="F13" i="1"/>
  <c r="L13" i="1" s="1"/>
  <c r="C13" i="1"/>
  <c r="H13" i="1" s="1"/>
  <c r="N13" i="1" s="1"/>
  <c r="F11" i="1"/>
  <c r="L11" i="1" s="1"/>
  <c r="F10" i="1"/>
  <c r="L10" i="1" s="1"/>
  <c r="C10" i="1"/>
  <c r="H10" i="1" s="1"/>
  <c r="N10" i="1" s="1"/>
  <c r="D10" i="1" s="1"/>
  <c r="J10" i="1" s="1"/>
  <c r="P10" i="1" s="1"/>
  <c r="E10" i="1" s="1"/>
  <c r="N9" i="1"/>
  <c r="D9" i="1" s="1"/>
  <c r="J9" i="1" s="1"/>
  <c r="P9" i="1" s="1"/>
  <c r="E9" i="1" s="1"/>
  <c r="M9" i="1"/>
  <c r="L9" i="1"/>
  <c r="C9" i="1" s="1"/>
  <c r="H9" i="1" s="1"/>
  <c r="F9" i="1"/>
  <c r="F8" i="1"/>
  <c r="L8" i="1" s="1"/>
  <c r="B7" i="1"/>
  <c r="F7" i="1" s="1"/>
  <c r="L7" i="1" s="1"/>
  <c r="S6" i="1"/>
  <c r="D6" i="1"/>
  <c r="E6" i="1" s="1"/>
  <c r="C6" i="1"/>
  <c r="J3" i="1"/>
  <c r="H3" i="1"/>
  <c r="H34" i="1" s="1"/>
  <c r="N34" i="1" s="1"/>
  <c r="J34" i="1" s="1"/>
  <c r="P34" i="1" s="1"/>
  <c r="F3" i="1"/>
  <c r="F14" i="1" s="1"/>
  <c r="C19" i="1" l="1"/>
  <c r="H19" i="1" s="1"/>
  <c r="N19" i="1" s="1"/>
  <c r="M19" i="1"/>
  <c r="C29" i="1"/>
  <c r="M29" i="1"/>
  <c r="C11" i="1"/>
  <c r="H11" i="1" s="1"/>
  <c r="N11" i="1" s="1"/>
  <c r="M11" i="1"/>
  <c r="J22" i="1"/>
  <c r="P22" i="1" s="1"/>
  <c r="E22" i="1" s="1"/>
  <c r="D22" i="1"/>
  <c r="J13" i="1"/>
  <c r="P13" i="1" s="1"/>
  <c r="E13" i="1" s="1"/>
  <c r="D13" i="1"/>
  <c r="C16" i="1"/>
  <c r="H16" i="1" s="1"/>
  <c r="N16" i="1" s="1"/>
  <c r="J17" i="1"/>
  <c r="P17" i="1" s="1"/>
  <c r="E17" i="1" s="1"/>
  <c r="D17" i="1"/>
  <c r="D24" i="1"/>
  <c r="J24" i="1"/>
  <c r="P24" i="1" s="1"/>
  <c r="E24" i="1" s="1"/>
  <c r="J26" i="1"/>
  <c r="P26" i="1" s="1"/>
  <c r="E26" i="1" s="1"/>
  <c r="D26" i="1"/>
  <c r="C8" i="1"/>
  <c r="M8" i="1" s="1"/>
  <c r="D23" i="1"/>
  <c r="B31" i="1"/>
  <c r="F31" i="1" s="1"/>
  <c r="L31" i="1" s="1"/>
  <c r="M17" i="1"/>
  <c r="J20" i="1"/>
  <c r="P20" i="1" s="1"/>
  <c r="M10" i="1"/>
  <c r="M26" i="1"/>
  <c r="M23" i="1"/>
  <c r="M18" i="1"/>
  <c r="M13" i="1"/>
  <c r="M24" i="1"/>
  <c r="C15" i="1"/>
  <c r="H15" i="1" s="1"/>
  <c r="N15" i="1" s="1"/>
  <c r="C18" i="1"/>
  <c r="H18" i="1" s="1"/>
  <c r="N18" i="1" s="1"/>
  <c r="J36" i="1"/>
  <c r="P36" i="1" s="1"/>
  <c r="M22" i="1"/>
  <c r="F30" i="1"/>
  <c r="L30" i="1" s="1"/>
  <c r="M30" i="1" s="1"/>
  <c r="H30" i="1"/>
  <c r="N30" i="1" s="1"/>
  <c r="J30" i="1" s="1"/>
  <c r="P30" i="1" s="1"/>
  <c r="F34" i="1"/>
  <c r="L34" i="1" s="1"/>
  <c r="M34" i="1" s="1"/>
  <c r="F12" i="1"/>
  <c r="L12" i="1" s="1"/>
  <c r="F25" i="1"/>
  <c r="L25" i="1" s="1"/>
  <c r="F32" i="1"/>
  <c r="L32" i="1" s="1"/>
  <c r="M32" i="1" s="1"/>
  <c r="D16" i="1" l="1"/>
  <c r="J16" i="1"/>
  <c r="P16" i="1" s="1"/>
  <c r="E16" i="1" s="1"/>
  <c r="J18" i="1"/>
  <c r="P18" i="1" s="1"/>
  <c r="E18" i="1" s="1"/>
  <c r="D18" i="1"/>
  <c r="D11" i="1"/>
  <c r="J11" i="1"/>
  <c r="P11" i="1" s="1"/>
  <c r="E11" i="1" s="1"/>
  <c r="M16" i="1"/>
  <c r="J15" i="1"/>
  <c r="P15" i="1" s="1"/>
  <c r="E15" i="1" s="1"/>
  <c r="D15" i="1"/>
  <c r="C12" i="1"/>
  <c r="H12" i="1" s="1"/>
  <c r="N12" i="1" s="1"/>
  <c r="H8" i="1"/>
  <c r="N8" i="1" s="1"/>
  <c r="C7" i="1"/>
  <c r="H29" i="1"/>
  <c r="N29" i="1" s="1"/>
  <c r="C28" i="1"/>
  <c r="C25" i="1"/>
  <c r="M15" i="1"/>
  <c r="D19" i="1"/>
  <c r="J19" i="1"/>
  <c r="P19" i="1" s="1"/>
  <c r="E19" i="1" s="1"/>
  <c r="J12" i="1" l="1"/>
  <c r="P12" i="1" s="1"/>
  <c r="E12" i="1" s="1"/>
  <c r="D12" i="1"/>
  <c r="H7" i="1"/>
  <c r="N7" i="1" s="1"/>
  <c r="J7" i="1" s="1"/>
  <c r="P7" i="1" s="1"/>
  <c r="M7" i="1"/>
  <c r="M12" i="1"/>
  <c r="H25" i="1"/>
  <c r="N25" i="1" s="1"/>
  <c r="C21" i="1"/>
  <c r="C31" i="1" s="1"/>
  <c r="J8" i="1"/>
  <c r="P8" i="1" s="1"/>
  <c r="E8" i="1" s="1"/>
  <c r="E7" i="1" s="1"/>
  <c r="D8" i="1"/>
  <c r="D7" i="1" s="1"/>
  <c r="M25" i="1"/>
  <c r="J29" i="1"/>
  <c r="P29" i="1" s="1"/>
  <c r="E29" i="1" s="1"/>
  <c r="E28" i="1" s="1"/>
  <c r="D29" i="1"/>
  <c r="D28" i="1" s="1"/>
  <c r="H28" i="1"/>
  <c r="N28" i="1" s="1"/>
  <c r="J28" i="1" s="1"/>
  <c r="P28" i="1" s="1"/>
  <c r="M28" i="1"/>
  <c r="H31" i="1" l="1"/>
  <c r="M31" i="1"/>
  <c r="H21" i="1"/>
  <c r="N21" i="1" s="1"/>
  <c r="J21" i="1" s="1"/>
  <c r="P21" i="1" s="1"/>
  <c r="M21" i="1"/>
  <c r="J25" i="1"/>
  <c r="P25" i="1" s="1"/>
  <c r="E25" i="1" s="1"/>
  <c r="E21" i="1" s="1"/>
  <c r="E31" i="1" s="1"/>
  <c r="D25" i="1"/>
  <c r="D21" i="1" s="1"/>
  <c r="D31" i="1" s="1"/>
  <c r="P31" i="1" l="1"/>
  <c r="N31" i="1"/>
  <c r="J31" i="1" s="1"/>
</calcChain>
</file>

<file path=xl/sharedStrings.xml><?xml version="1.0" encoding="utf-8"?>
<sst xmlns="http://schemas.openxmlformats.org/spreadsheetml/2006/main" count="41" uniqueCount="41">
  <si>
    <t>MUNICIPIO AGUASCALIENTES</t>
  </si>
  <si>
    <t>Proyección de Ingresos - LDF</t>
  </si>
  <si>
    <t>(PESOS)</t>
  </si>
  <si>
    <t>(CIFRAS NOMINALES)</t>
  </si>
  <si>
    <t>CONCEPTO</t>
  </si>
  <si>
    <t>Año en Cuestión              (de iniciativa de ley)</t>
  </si>
  <si>
    <t>Año 1</t>
  </si>
  <si>
    <t>Año 2</t>
  </si>
  <si>
    <t>Año 3</t>
  </si>
  <si>
    <t>INCREMENTO 1</t>
  </si>
  <si>
    <t>INCREMENTO 2</t>
  </si>
  <si>
    <t>INCREMENTO 3</t>
  </si>
  <si>
    <t>REDONDEADO 1</t>
  </si>
  <si>
    <t>REDONDEADO 2</t>
  </si>
  <si>
    <t>REDONDEADO 3</t>
  </si>
  <si>
    <t xml:space="preserve">1. Ingresos de Libre Disposición  (1=A+B+C+D+E+F+G+H+I+J+K+L)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</si>
  <si>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</si>
  <si>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</si>
  <si>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</si>
  <si>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</si>
  <si>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</si>
  <si>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</si>
  <si>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</si>
  <si>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</si>
  <si>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</si>
  <si>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</si>
  <si>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</si>
  <si>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</si>
  <si>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 xml:space="preserve">2. Transferencias Federales Etiquetadas (2=A+B+C+D+E) 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</si>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</sst>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0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10" fontId="0" fillId="0" borderId="0" xfId="0" applyNumberFormat="1"/>
    <xf numFmtId="9" fontId="0" fillId="0" borderId="0" xfId="0" applyNumberFormat="1"/>
    <xf numFmtId="10" fontId="5" fillId="0" borderId="0" xfId="2" applyNumberFormat="1" applyFont="1"/>
    <xf numFmtId="9" fontId="5" fillId="0" borderId="0" xfId="2" applyFont="1"/>
    <xf numFmtId="0" fontId="7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164" fontId="2" fillId="0" borderId="13" xfId="1" applyNumberFormat="1" applyFont="1" applyFill="1" applyBorder="1" applyAlignment="1">
      <alignment horizontal="right"/>
    </xf>
    <xf numFmtId="165" fontId="2" fillId="3" borderId="13" xfId="1" applyNumberFormat="1" applyFont="1" applyFill="1" applyBorder="1" applyAlignment="1">
      <alignment horizontal="right"/>
    </xf>
    <xf numFmtId="165" fontId="2" fillId="3" borderId="4" xfId="1" applyNumberFormat="1" applyFont="1" applyFill="1" applyBorder="1" applyAlignment="1">
      <alignment horizontal="right"/>
    </xf>
    <xf numFmtId="0" fontId="0" fillId="0" borderId="0" xfId="0" applyBorder="1"/>
    <xf numFmtId="43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/>
    <xf numFmtId="0" fontId="0" fillId="3" borderId="11" xfId="0" applyFill="1" applyBorder="1" applyAlignment="1">
      <alignment wrapText="1"/>
    </xf>
    <xf numFmtId="164" fontId="0" fillId="0" borderId="14" xfId="1" applyNumberFormat="1" applyFont="1" applyFill="1" applyBorder="1"/>
    <xf numFmtId="165" fontId="0" fillId="3" borderId="14" xfId="1" applyNumberFormat="1" applyFont="1" applyFill="1" applyBorder="1" applyAlignment="1">
      <alignment horizontal="right"/>
    </xf>
    <xf numFmtId="0" fontId="0" fillId="3" borderId="11" xfId="0" applyFill="1" applyBorder="1"/>
    <xf numFmtId="165" fontId="0" fillId="0" borderId="14" xfId="1" applyNumberFormat="1" applyFont="1" applyFill="1" applyBorder="1"/>
    <xf numFmtId="165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 applyBorder="1" applyAlignment="1">
      <alignment horizontal="right"/>
    </xf>
    <xf numFmtId="165" fontId="0" fillId="0" borderId="0" xfId="0" applyNumberFormat="1" applyBorder="1"/>
    <xf numFmtId="0" fontId="0" fillId="0" borderId="11" xfId="0" applyBorder="1"/>
    <xf numFmtId="164" fontId="0" fillId="0" borderId="14" xfId="1" applyNumberFormat="1" applyFont="1" applyBorder="1"/>
    <xf numFmtId="164" fontId="0" fillId="3" borderId="14" xfId="1" applyNumberFormat="1" applyFont="1" applyFill="1" applyBorder="1"/>
    <xf numFmtId="0" fontId="4" fillId="0" borderId="11" xfId="0" applyFont="1" applyFill="1" applyBorder="1"/>
    <xf numFmtId="164" fontId="9" fillId="0" borderId="14" xfId="1" applyNumberFormat="1" applyFont="1" applyFill="1" applyBorder="1"/>
    <xf numFmtId="164" fontId="0" fillId="3" borderId="14" xfId="1" applyNumberFormat="1" applyFont="1" applyFill="1" applyBorder="1" applyAlignment="1">
      <alignment horizontal="right"/>
    </xf>
    <xf numFmtId="0" fontId="0" fillId="0" borderId="11" xfId="0" applyFill="1" applyBorder="1"/>
    <xf numFmtId="165" fontId="0" fillId="3" borderId="14" xfId="1" applyNumberFormat="1" applyFont="1" applyFill="1" applyBorder="1"/>
    <xf numFmtId="165" fontId="4" fillId="0" borderId="14" xfId="1" applyNumberFormat="1" applyFont="1" applyFill="1" applyBorder="1"/>
    <xf numFmtId="165" fontId="4" fillId="0" borderId="14" xfId="1" applyNumberFormat="1" applyFont="1" applyFill="1" applyBorder="1" applyAlignment="1">
      <alignment horizontal="right"/>
    </xf>
    <xf numFmtId="164" fontId="9" fillId="0" borderId="9" xfId="0" applyNumberFormat="1" applyFont="1" applyBorder="1"/>
    <xf numFmtId="164" fontId="1" fillId="0" borderId="0" xfId="0" applyNumberFormat="1" applyFont="1" applyBorder="1"/>
    <xf numFmtId="43" fontId="0" fillId="0" borderId="15" xfId="1" applyFont="1" applyFill="1" applyBorder="1"/>
    <xf numFmtId="43" fontId="0" fillId="0" borderId="14" xfId="1" applyFont="1" applyFill="1" applyBorder="1"/>
    <xf numFmtId="0" fontId="0" fillId="0" borderId="11" xfId="0" applyFill="1" applyBorder="1" applyAlignment="1">
      <alignment wrapText="1"/>
    </xf>
    <xf numFmtId="0" fontId="9" fillId="0" borderId="12" xfId="0" applyFont="1" applyFill="1" applyBorder="1"/>
    <xf numFmtId="165" fontId="4" fillId="0" borderId="16" xfId="1" applyNumberFormat="1" applyFont="1" applyFill="1" applyBorder="1"/>
    <xf numFmtId="43" fontId="0" fillId="0" borderId="0" xfId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tabSelected="1" topLeftCell="A40" zoomScale="130" zoomScaleNormal="130" zoomScaleSheetLayoutView="118" workbookViewId="0">
      <selection activeCell="A52" sqref="A52"/>
    </sheetView>
  </sheetViews>
  <sheetFormatPr baseColWidth="10" defaultRowHeight="15" x14ac:dyDescent="0.25"/>
  <cols>
    <col min="1" max="1" width="65.5703125" customWidth="1"/>
    <col min="2" max="5" width="16.85546875" bestFit="1" customWidth="1"/>
    <col min="6" max="6" width="14.140625" hidden="1" customWidth="1"/>
    <col min="7" max="7" width="5.5703125" hidden="1" customWidth="1"/>
    <col min="8" max="8" width="14.140625" hidden="1" customWidth="1"/>
    <col min="9" max="9" width="4.28515625" hidden="1" customWidth="1"/>
    <col min="10" max="10" width="17.85546875" hidden="1" customWidth="1"/>
    <col min="11" max="11" width="5.28515625" hidden="1" customWidth="1"/>
    <col min="12" max="12" width="20.140625" hidden="1" customWidth="1"/>
    <col min="13" max="13" width="7.7109375" hidden="1" customWidth="1"/>
    <col min="14" max="14" width="15" hidden="1" customWidth="1"/>
    <col min="15" max="15" width="6.85546875" hidden="1" customWidth="1"/>
    <col min="16" max="16" width="15" hidden="1" customWidth="1"/>
    <col min="17" max="17" width="7.7109375" hidden="1" customWidth="1"/>
    <col min="18" max="19" width="11.42578125" hidden="1" customWidth="1"/>
    <col min="20" max="26" width="0" hidden="1" customWidth="1"/>
  </cols>
  <sheetData>
    <row r="1" spans="1:19" ht="15.75" x14ac:dyDescent="0.25">
      <c r="A1" s="47" t="s">
        <v>0</v>
      </c>
      <c r="B1" s="48"/>
      <c r="C1" s="48"/>
      <c r="D1" s="48"/>
      <c r="E1" s="49"/>
    </row>
    <row r="2" spans="1:19" ht="15.75" customHeight="1" x14ac:dyDescent="0.25">
      <c r="A2" s="50" t="s">
        <v>1</v>
      </c>
      <c r="B2" s="51"/>
      <c r="C2" s="51"/>
      <c r="D2" s="51"/>
      <c r="E2" s="52"/>
    </row>
    <row r="3" spans="1:19" ht="15.75" x14ac:dyDescent="0.25">
      <c r="A3" s="50" t="s">
        <v>2</v>
      </c>
      <c r="B3" s="51"/>
      <c r="C3" s="51"/>
      <c r="D3" s="51"/>
      <c r="E3" s="52"/>
      <c r="F3" s="1">
        <f>1+F4</f>
        <v>1.0449999999999999</v>
      </c>
      <c r="G3" s="2"/>
      <c r="H3" s="1">
        <f t="shared" ref="H3:J3" si="0">1+H4</f>
        <v>1.0449999999999999</v>
      </c>
      <c r="I3" s="2"/>
      <c r="J3" s="1">
        <f t="shared" si="0"/>
        <v>1.04</v>
      </c>
      <c r="K3" s="2"/>
    </row>
    <row r="4" spans="1:19" ht="18.75" x14ac:dyDescent="0.3">
      <c r="A4" s="53" t="s">
        <v>3</v>
      </c>
      <c r="B4" s="54"/>
      <c r="C4" s="54"/>
      <c r="D4" s="54"/>
      <c r="E4" s="55"/>
      <c r="F4" s="3">
        <v>4.4999999999999998E-2</v>
      </c>
      <c r="G4" s="4"/>
      <c r="H4" s="3">
        <v>4.4999999999999998E-2</v>
      </c>
      <c r="I4" s="4"/>
      <c r="J4" s="3">
        <v>0.04</v>
      </c>
      <c r="K4" s="4"/>
    </row>
    <row r="5" spans="1:19" ht="24" x14ac:dyDescent="0.25">
      <c r="A5" s="56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7">
        <v>2026</v>
      </c>
      <c r="G5" s="7"/>
      <c r="H5" s="7">
        <v>2027</v>
      </c>
      <c r="I5" s="7"/>
      <c r="J5" s="7">
        <v>2028</v>
      </c>
      <c r="K5" s="8"/>
    </row>
    <row r="6" spans="1:19" ht="21" x14ac:dyDescent="0.25">
      <c r="A6" s="56"/>
      <c r="B6" s="9">
        <v>2025</v>
      </c>
      <c r="C6" s="9">
        <f>+B6+1</f>
        <v>2026</v>
      </c>
      <c r="D6" s="9">
        <f t="shared" ref="D6:E6" si="1">+C6+1</f>
        <v>2027</v>
      </c>
      <c r="E6" s="9">
        <f t="shared" si="1"/>
        <v>2028</v>
      </c>
      <c r="F6" s="10" t="s">
        <v>9</v>
      </c>
      <c r="G6" s="10"/>
      <c r="H6" s="10" t="s">
        <v>10</v>
      </c>
      <c r="I6" s="10"/>
      <c r="J6" s="10" t="s">
        <v>11</v>
      </c>
      <c r="K6" s="11"/>
      <c r="L6" s="11" t="s">
        <v>12</v>
      </c>
      <c r="M6" s="11"/>
      <c r="N6" s="11" t="s">
        <v>13</v>
      </c>
      <c r="O6" s="11"/>
      <c r="P6" s="11" t="s">
        <v>14</v>
      </c>
      <c r="S6">
        <f>3780763393/3617955400</f>
        <v>1.0449999999999999</v>
      </c>
    </row>
    <row r="7" spans="1:19" ht="15.75" x14ac:dyDescent="0.25">
      <c r="A7" s="12" t="s">
        <v>15</v>
      </c>
      <c r="B7" s="13">
        <f>SUM(B8:B20)</f>
        <v>3817208906</v>
      </c>
      <c r="C7" s="14">
        <f t="shared" ref="C7:D7" si="2">SUM(C8:C20)</f>
        <v>3988983307</v>
      </c>
      <c r="D7" s="14">
        <f t="shared" si="2"/>
        <v>4168487555</v>
      </c>
      <c r="E7" s="14">
        <f>SUM(E8:E20)</f>
        <v>4335227058</v>
      </c>
      <c r="F7">
        <f>+B7*$F$3</f>
        <v>3988983306.7699995</v>
      </c>
      <c r="G7" s="15"/>
      <c r="H7" s="16">
        <f t="shared" ref="H7:H36" si="3">+C7*$H$3</f>
        <v>4168487555.8149996</v>
      </c>
      <c r="I7" s="16"/>
      <c r="J7" s="17">
        <f>N7*$J$3</f>
        <v>4335227058.2399998</v>
      </c>
      <c r="K7" s="17"/>
      <c r="L7" s="18">
        <f>ROUND(F7,0)</f>
        <v>3988983307</v>
      </c>
      <c r="M7" s="18" t="str">
        <f>IF(L7=C7,"IGUAL","ERROR")</f>
        <v>IGUAL</v>
      </c>
      <c r="N7" s="18">
        <f>ROUND(H7,0)</f>
        <v>4168487556</v>
      </c>
      <c r="O7" s="18"/>
      <c r="P7" s="19">
        <f>ROUND(J7,0)</f>
        <v>4335227058</v>
      </c>
    </row>
    <row r="8" spans="1:19" x14ac:dyDescent="0.25">
      <c r="A8" s="20" t="s">
        <v>16</v>
      </c>
      <c r="B8" s="21">
        <v>1068254000</v>
      </c>
      <c r="C8" s="22">
        <f>L8</f>
        <v>1116325430</v>
      </c>
      <c r="D8" s="22">
        <f t="shared" ref="D8:D19" si="4">N8</f>
        <v>1166560074</v>
      </c>
      <c r="E8" s="22">
        <f t="shared" ref="E8:E19" si="5">P8</f>
        <v>1213222477</v>
      </c>
      <c r="F8">
        <f t="shared" ref="F8:F36" si="6">+B8*$F$3</f>
        <v>1116325430</v>
      </c>
      <c r="H8" s="16">
        <f t="shared" si="3"/>
        <v>1166560074.3499999</v>
      </c>
      <c r="I8" s="16"/>
      <c r="J8" s="17">
        <f>N8*$J$3</f>
        <v>1213222476.96</v>
      </c>
      <c r="K8" s="17"/>
      <c r="L8" s="18">
        <f>ROUND(F8,0)</f>
        <v>1116325430</v>
      </c>
      <c r="M8" s="18" t="str">
        <f t="shared" ref="M8:M36" si="7">IF(L8=C8,"IGUAL","ERROR")</f>
        <v>IGUAL</v>
      </c>
      <c r="N8" s="18">
        <f>ROUND(H8,0)</f>
        <v>1166560074</v>
      </c>
      <c r="O8" s="18"/>
      <c r="P8" s="19">
        <f t="shared" ref="P8:P30" si="8">ROUND(J8,0)</f>
        <v>1213222477</v>
      </c>
    </row>
    <row r="9" spans="1:19" x14ac:dyDescent="0.25">
      <c r="A9" s="23" t="s">
        <v>17</v>
      </c>
      <c r="B9" s="24">
        <v>0</v>
      </c>
      <c r="C9" s="22">
        <f t="shared" ref="C9:C19" si="9">L9</f>
        <v>0</v>
      </c>
      <c r="D9" s="22">
        <f t="shared" si="4"/>
        <v>0</v>
      </c>
      <c r="E9" s="22">
        <f t="shared" si="5"/>
        <v>0</v>
      </c>
      <c r="F9">
        <f t="shared" si="6"/>
        <v>0</v>
      </c>
      <c r="H9" s="16">
        <f t="shared" si="3"/>
        <v>0</v>
      </c>
      <c r="I9" s="16"/>
      <c r="J9" s="16">
        <f>+D9*$H$3</f>
        <v>0</v>
      </c>
      <c r="K9" s="16"/>
      <c r="L9" s="25">
        <f>ROUND(F9,0)</f>
        <v>0</v>
      </c>
      <c r="M9" s="18" t="str">
        <f t="shared" si="7"/>
        <v>IGUAL</v>
      </c>
      <c r="N9" s="25">
        <f t="shared" ref="N9:N10" si="10">ROUND(H9,0)</f>
        <v>0</v>
      </c>
      <c r="O9" s="25"/>
      <c r="P9" s="26">
        <f t="shared" si="8"/>
        <v>0</v>
      </c>
    </row>
    <row r="10" spans="1:19" x14ac:dyDescent="0.25">
      <c r="A10" s="23" t="s">
        <v>18</v>
      </c>
      <c r="B10" s="24">
        <v>0</v>
      </c>
      <c r="C10" s="22">
        <f t="shared" si="9"/>
        <v>0</v>
      </c>
      <c r="D10" s="22">
        <f t="shared" si="4"/>
        <v>0</v>
      </c>
      <c r="E10" s="22">
        <f t="shared" si="5"/>
        <v>0</v>
      </c>
      <c r="F10">
        <f t="shared" si="6"/>
        <v>0</v>
      </c>
      <c r="H10" s="16">
        <f t="shared" si="3"/>
        <v>0</v>
      </c>
      <c r="I10" s="16"/>
      <c r="J10" s="16">
        <f>+D10*$H$3</f>
        <v>0</v>
      </c>
      <c r="K10" s="16"/>
      <c r="L10" s="25">
        <f t="shared" ref="L10:L36" si="11">ROUND(F10,0)</f>
        <v>0</v>
      </c>
      <c r="M10" s="18" t="str">
        <f t="shared" si="7"/>
        <v>IGUAL</v>
      </c>
      <c r="N10" s="25">
        <f t="shared" si="10"/>
        <v>0</v>
      </c>
      <c r="O10" s="25"/>
      <c r="P10" s="26">
        <f t="shared" si="8"/>
        <v>0</v>
      </c>
    </row>
    <row r="11" spans="1:19" x14ac:dyDescent="0.25">
      <c r="A11" s="23" t="s">
        <v>19</v>
      </c>
      <c r="B11" s="21">
        <v>603327000</v>
      </c>
      <c r="C11" s="22">
        <f t="shared" si="9"/>
        <v>630476715</v>
      </c>
      <c r="D11" s="22">
        <f t="shared" si="4"/>
        <v>658848167</v>
      </c>
      <c r="E11" s="22">
        <f t="shared" si="5"/>
        <v>685202094</v>
      </c>
      <c r="F11">
        <f t="shared" si="6"/>
        <v>630476715</v>
      </c>
      <c r="H11" s="16">
        <f t="shared" si="3"/>
        <v>658848167.17499995</v>
      </c>
      <c r="I11" s="16"/>
      <c r="J11" s="17">
        <f>N11*$J$3</f>
        <v>685202093.68000007</v>
      </c>
      <c r="K11" s="17"/>
      <c r="L11" s="18">
        <f t="shared" si="11"/>
        <v>630476715</v>
      </c>
      <c r="M11" s="18" t="str">
        <f t="shared" si="7"/>
        <v>IGUAL</v>
      </c>
      <c r="N11" s="18">
        <f>ROUND(H11,0)</f>
        <v>658848167</v>
      </c>
      <c r="O11" s="18"/>
      <c r="P11" s="19">
        <f t="shared" si="8"/>
        <v>685202094</v>
      </c>
    </row>
    <row r="12" spans="1:19" x14ac:dyDescent="0.25">
      <c r="A12" s="23" t="s">
        <v>20</v>
      </c>
      <c r="B12" s="21">
        <v>58132000</v>
      </c>
      <c r="C12" s="22">
        <f t="shared" si="9"/>
        <v>60747940</v>
      </c>
      <c r="D12" s="22">
        <f t="shared" si="4"/>
        <v>63481597</v>
      </c>
      <c r="E12" s="22">
        <f t="shared" si="5"/>
        <v>66020861</v>
      </c>
      <c r="F12">
        <f t="shared" si="6"/>
        <v>60747939.999999993</v>
      </c>
      <c r="H12" s="16">
        <f t="shared" si="3"/>
        <v>63481597.299999997</v>
      </c>
      <c r="I12" s="16"/>
      <c r="J12" s="17">
        <f>N12*$J$3</f>
        <v>66020860.880000003</v>
      </c>
      <c r="K12" s="17"/>
      <c r="L12" s="18">
        <f t="shared" si="11"/>
        <v>60747940</v>
      </c>
      <c r="M12" s="18" t="str">
        <f t="shared" si="7"/>
        <v>IGUAL</v>
      </c>
      <c r="N12" s="18">
        <f>ROUND(H12,0)</f>
        <v>63481597</v>
      </c>
      <c r="O12" s="18"/>
      <c r="P12" s="19">
        <f t="shared" si="8"/>
        <v>66020861</v>
      </c>
    </row>
    <row r="13" spans="1:19" x14ac:dyDescent="0.25">
      <c r="A13" s="23" t="s">
        <v>21</v>
      </c>
      <c r="B13" s="21">
        <v>75034000</v>
      </c>
      <c r="C13" s="22">
        <f t="shared" si="9"/>
        <v>78410530</v>
      </c>
      <c r="D13" s="22">
        <f t="shared" si="4"/>
        <v>81939004</v>
      </c>
      <c r="E13" s="22">
        <f t="shared" si="5"/>
        <v>85216564</v>
      </c>
      <c r="F13">
        <f t="shared" si="6"/>
        <v>78410530</v>
      </c>
      <c r="H13" s="16">
        <f t="shared" si="3"/>
        <v>81939003.849999994</v>
      </c>
      <c r="I13" s="16"/>
      <c r="J13" s="17">
        <f>N13*$J$3</f>
        <v>85216564.159999996</v>
      </c>
      <c r="K13" s="17"/>
      <c r="L13" s="18">
        <f t="shared" si="11"/>
        <v>78410530</v>
      </c>
      <c r="M13" s="18" t="str">
        <f t="shared" si="7"/>
        <v>IGUAL</v>
      </c>
      <c r="N13" s="18">
        <f>ROUND(H13,0)</f>
        <v>81939004</v>
      </c>
      <c r="O13" s="18"/>
      <c r="P13" s="19">
        <f t="shared" si="8"/>
        <v>85216564</v>
      </c>
    </row>
    <row r="14" spans="1:19" x14ac:dyDescent="0.25">
      <c r="A14" s="23" t="s">
        <v>22</v>
      </c>
      <c r="B14" s="24">
        <v>0</v>
      </c>
      <c r="C14" s="22">
        <f t="shared" si="9"/>
        <v>0</v>
      </c>
      <c r="D14" s="22" t="str">
        <f t="shared" si="4"/>
        <v>0</v>
      </c>
      <c r="E14" s="22">
        <f t="shared" si="5"/>
        <v>0</v>
      </c>
      <c r="F14">
        <f t="shared" si="6"/>
        <v>0</v>
      </c>
      <c r="H14" s="16">
        <f t="shared" si="3"/>
        <v>0</v>
      </c>
      <c r="I14" s="16"/>
      <c r="J14" s="16">
        <f>+D14*$H$3</f>
        <v>0</v>
      </c>
      <c r="K14" s="16"/>
      <c r="L14" s="25">
        <f t="shared" si="11"/>
        <v>0</v>
      </c>
      <c r="M14" s="18" t="str">
        <f t="shared" si="7"/>
        <v>IGUAL</v>
      </c>
      <c r="N14" s="27" t="str">
        <f>IF(ROUND(H14,0)=0,"0")</f>
        <v>0</v>
      </c>
      <c r="O14" s="27"/>
      <c r="P14" s="26">
        <f t="shared" si="8"/>
        <v>0</v>
      </c>
    </row>
    <row r="15" spans="1:19" x14ac:dyDescent="0.25">
      <c r="A15" s="23" t="s">
        <v>23</v>
      </c>
      <c r="B15" s="21">
        <v>2012461906</v>
      </c>
      <c r="C15" s="22">
        <f t="shared" si="9"/>
        <v>2103022692</v>
      </c>
      <c r="D15" s="22">
        <f t="shared" si="4"/>
        <v>2197658713</v>
      </c>
      <c r="E15" s="22">
        <f t="shared" si="5"/>
        <v>2285565062</v>
      </c>
      <c r="F15">
        <f t="shared" si="6"/>
        <v>2103022691.7699997</v>
      </c>
      <c r="H15" s="16">
        <f t="shared" si="3"/>
        <v>2197658713.1399999</v>
      </c>
      <c r="I15" s="16"/>
      <c r="J15" s="17">
        <f t="shared" ref="J15:J36" si="12">N15*$J$3</f>
        <v>2285565061.52</v>
      </c>
      <c r="K15" s="17"/>
      <c r="L15" s="18">
        <f t="shared" si="11"/>
        <v>2103022692</v>
      </c>
      <c r="M15" s="18" t="str">
        <f t="shared" si="7"/>
        <v>IGUAL</v>
      </c>
      <c r="N15" s="18">
        <f>ROUND(H15,0)</f>
        <v>2197658713</v>
      </c>
      <c r="O15" s="18"/>
      <c r="P15" s="19">
        <f t="shared" si="8"/>
        <v>2285565062</v>
      </c>
    </row>
    <row r="16" spans="1:19" x14ac:dyDescent="0.25">
      <c r="A16" s="23" t="s">
        <v>24</v>
      </c>
      <c r="B16" s="24">
        <v>0</v>
      </c>
      <c r="C16" s="22">
        <f t="shared" si="9"/>
        <v>0</v>
      </c>
      <c r="D16" s="22" t="str">
        <f t="shared" si="4"/>
        <v>0</v>
      </c>
      <c r="E16" s="22">
        <f t="shared" si="5"/>
        <v>0</v>
      </c>
      <c r="F16">
        <f t="shared" si="6"/>
        <v>0</v>
      </c>
      <c r="H16" s="16">
        <f t="shared" si="3"/>
        <v>0</v>
      </c>
      <c r="I16" s="16"/>
      <c r="J16" s="28">
        <f t="shared" si="12"/>
        <v>0</v>
      </c>
      <c r="K16" s="28"/>
      <c r="L16" s="25">
        <f t="shared" si="11"/>
        <v>0</v>
      </c>
      <c r="M16" s="18" t="str">
        <f t="shared" si="7"/>
        <v>IGUAL</v>
      </c>
      <c r="N16" s="27" t="str">
        <f t="shared" ref="N16:N20" si="13">IF(ROUND(H16,0)=0,"0")</f>
        <v>0</v>
      </c>
      <c r="O16" s="27"/>
      <c r="P16" s="26">
        <f t="shared" si="8"/>
        <v>0</v>
      </c>
    </row>
    <row r="17" spans="1:16" x14ac:dyDescent="0.25">
      <c r="A17" s="23" t="s">
        <v>25</v>
      </c>
      <c r="B17" s="24">
        <v>0</v>
      </c>
      <c r="C17" s="22">
        <f t="shared" si="9"/>
        <v>0</v>
      </c>
      <c r="D17" s="22" t="str">
        <f t="shared" si="4"/>
        <v>0</v>
      </c>
      <c r="E17" s="22">
        <f t="shared" si="5"/>
        <v>0</v>
      </c>
      <c r="F17">
        <f t="shared" si="6"/>
        <v>0</v>
      </c>
      <c r="H17" s="16">
        <f t="shared" si="3"/>
        <v>0</v>
      </c>
      <c r="I17" s="16"/>
      <c r="J17" s="28">
        <f t="shared" si="12"/>
        <v>0</v>
      </c>
      <c r="K17" s="28"/>
      <c r="L17" s="25">
        <f t="shared" si="11"/>
        <v>0</v>
      </c>
      <c r="M17" s="18" t="str">
        <f t="shared" si="7"/>
        <v>IGUAL</v>
      </c>
      <c r="N17" s="27" t="str">
        <f t="shared" si="13"/>
        <v>0</v>
      </c>
      <c r="O17" s="27"/>
      <c r="P17" s="26">
        <f t="shared" si="8"/>
        <v>0</v>
      </c>
    </row>
    <row r="18" spans="1:16" x14ac:dyDescent="0.25">
      <c r="A18" s="23" t="s">
        <v>26</v>
      </c>
      <c r="B18" s="24">
        <v>0</v>
      </c>
      <c r="C18" s="22">
        <f t="shared" si="9"/>
        <v>0</v>
      </c>
      <c r="D18" s="22" t="str">
        <f t="shared" si="4"/>
        <v>0</v>
      </c>
      <c r="E18" s="22">
        <f t="shared" si="5"/>
        <v>0</v>
      </c>
      <c r="F18">
        <f t="shared" si="6"/>
        <v>0</v>
      </c>
      <c r="H18" s="16">
        <f t="shared" si="3"/>
        <v>0</v>
      </c>
      <c r="I18" s="16"/>
      <c r="J18" s="28">
        <f t="shared" si="12"/>
        <v>0</v>
      </c>
      <c r="K18" s="28"/>
      <c r="L18" s="25">
        <f t="shared" si="11"/>
        <v>0</v>
      </c>
      <c r="M18" s="18" t="str">
        <f t="shared" si="7"/>
        <v>IGUAL</v>
      </c>
      <c r="N18" s="27" t="str">
        <f t="shared" si="13"/>
        <v>0</v>
      </c>
      <c r="O18" s="27"/>
      <c r="P18" s="26">
        <f t="shared" si="8"/>
        <v>0</v>
      </c>
    </row>
    <row r="19" spans="1:16" x14ac:dyDescent="0.25">
      <c r="A19" s="23" t="s">
        <v>27</v>
      </c>
      <c r="B19" s="24">
        <v>0</v>
      </c>
      <c r="C19" s="22">
        <f t="shared" si="9"/>
        <v>0</v>
      </c>
      <c r="D19" s="22" t="str">
        <f t="shared" si="4"/>
        <v>0</v>
      </c>
      <c r="E19" s="22">
        <f t="shared" si="5"/>
        <v>0</v>
      </c>
      <c r="F19">
        <f t="shared" si="6"/>
        <v>0</v>
      </c>
      <c r="H19" s="16">
        <f t="shared" si="3"/>
        <v>0</v>
      </c>
      <c r="I19" s="16"/>
      <c r="J19" s="28">
        <f t="shared" si="12"/>
        <v>0</v>
      </c>
      <c r="K19" s="28"/>
      <c r="L19" s="25">
        <f t="shared" si="11"/>
        <v>0</v>
      </c>
      <c r="M19" s="18" t="str">
        <f t="shared" si="7"/>
        <v>IGUAL</v>
      </c>
      <c r="N19" s="27" t="str">
        <f t="shared" si="13"/>
        <v>0</v>
      </c>
      <c r="O19" s="27"/>
      <c r="P19" s="26">
        <f t="shared" si="8"/>
        <v>0</v>
      </c>
    </row>
    <row r="20" spans="1:16" x14ac:dyDescent="0.25">
      <c r="A20" s="29"/>
      <c r="B20" s="21"/>
      <c r="C20" s="30"/>
      <c r="D20" s="30"/>
      <c r="E20" s="31"/>
      <c r="F20">
        <f t="shared" si="6"/>
        <v>0</v>
      </c>
      <c r="H20" s="16">
        <f t="shared" si="3"/>
        <v>0</v>
      </c>
      <c r="I20" s="16"/>
      <c r="J20" s="28">
        <f t="shared" si="12"/>
        <v>0</v>
      </c>
      <c r="K20" s="28"/>
      <c r="L20" s="25">
        <f t="shared" si="11"/>
        <v>0</v>
      </c>
      <c r="M20" s="18" t="str">
        <f t="shared" si="7"/>
        <v>IGUAL</v>
      </c>
      <c r="N20" s="27" t="str">
        <f t="shared" si="13"/>
        <v>0</v>
      </c>
      <c r="O20" s="27"/>
      <c r="P20" s="26">
        <f t="shared" si="8"/>
        <v>0</v>
      </c>
    </row>
    <row r="21" spans="1:16" ht="15.75" x14ac:dyDescent="0.25">
      <c r="A21" s="32" t="s">
        <v>28</v>
      </c>
      <c r="B21" s="33">
        <f>SUM(B22:B27)</f>
        <v>1171453817</v>
      </c>
      <c r="C21" s="33">
        <f t="shared" ref="C21:D21" si="14">SUM(C22:C27)</f>
        <v>1224169239</v>
      </c>
      <c r="D21" s="33">
        <f t="shared" si="14"/>
        <v>1279256855</v>
      </c>
      <c r="E21" s="33">
        <f>SUM(E22:E27)</f>
        <v>1330427129</v>
      </c>
      <c r="F21">
        <f t="shared" si="6"/>
        <v>1224169238.7649999</v>
      </c>
      <c r="H21" s="16">
        <f t="shared" si="3"/>
        <v>1279256854.7549999</v>
      </c>
      <c r="I21" s="16"/>
      <c r="J21" s="17">
        <f t="shared" si="12"/>
        <v>1330427129.2</v>
      </c>
      <c r="K21" s="17"/>
      <c r="L21" s="18">
        <f t="shared" si="11"/>
        <v>1224169239</v>
      </c>
      <c r="M21" s="18" t="str">
        <f t="shared" si="7"/>
        <v>IGUAL</v>
      </c>
      <c r="N21" s="18">
        <f t="shared" ref="N21:N36" si="15">ROUND(H21,0)</f>
        <v>1279256855</v>
      </c>
      <c r="O21" s="18"/>
      <c r="P21" s="19">
        <f t="shared" si="8"/>
        <v>1330427129</v>
      </c>
    </row>
    <row r="22" spans="1:16" x14ac:dyDescent="0.25">
      <c r="A22" s="23" t="s">
        <v>29</v>
      </c>
      <c r="B22" s="21">
        <v>1171453817</v>
      </c>
      <c r="C22" s="34">
        <f t="shared" ref="C22:C26" si="16">L22</f>
        <v>1224169239</v>
      </c>
      <c r="D22" s="34">
        <f t="shared" ref="D22:D26" si="17">N22</f>
        <v>1279256855</v>
      </c>
      <c r="E22" s="34">
        <f t="shared" ref="E22:E26" si="18">P22</f>
        <v>1330427129</v>
      </c>
      <c r="F22">
        <f t="shared" si="6"/>
        <v>1224169238.7649999</v>
      </c>
      <c r="H22" s="16">
        <f t="shared" si="3"/>
        <v>1279256854.7549999</v>
      </c>
      <c r="I22" s="16"/>
      <c r="J22" s="17">
        <f t="shared" si="12"/>
        <v>1330427129.2</v>
      </c>
      <c r="K22" s="17"/>
      <c r="L22" s="18">
        <f t="shared" si="11"/>
        <v>1224169239</v>
      </c>
      <c r="M22" s="18" t="str">
        <f t="shared" si="7"/>
        <v>IGUAL</v>
      </c>
      <c r="N22" s="18">
        <f t="shared" si="15"/>
        <v>1279256855</v>
      </c>
      <c r="O22" s="18"/>
      <c r="P22" s="19">
        <f t="shared" si="8"/>
        <v>1330427129</v>
      </c>
    </row>
    <row r="23" spans="1:16" x14ac:dyDescent="0.25">
      <c r="A23" s="23" t="s">
        <v>30</v>
      </c>
      <c r="B23" s="24">
        <v>0</v>
      </c>
      <c r="C23" s="22">
        <f t="shared" si="16"/>
        <v>0</v>
      </c>
      <c r="D23" s="22">
        <f t="shared" si="17"/>
        <v>0</v>
      </c>
      <c r="E23" s="22">
        <f t="shared" si="18"/>
        <v>0</v>
      </c>
      <c r="F23">
        <f t="shared" si="6"/>
        <v>0</v>
      </c>
      <c r="H23" s="16">
        <f t="shared" si="3"/>
        <v>0</v>
      </c>
      <c r="I23" s="16"/>
      <c r="J23" s="28">
        <f t="shared" si="12"/>
        <v>0</v>
      </c>
      <c r="K23" s="28"/>
      <c r="L23" s="26">
        <f t="shared" si="11"/>
        <v>0</v>
      </c>
      <c r="M23" s="18" t="str">
        <f t="shared" si="7"/>
        <v>IGUAL</v>
      </c>
      <c r="N23" s="26">
        <f t="shared" si="15"/>
        <v>0</v>
      </c>
      <c r="O23" s="26"/>
      <c r="P23" s="26">
        <f t="shared" si="8"/>
        <v>0</v>
      </c>
    </row>
    <row r="24" spans="1:16" x14ac:dyDescent="0.25">
      <c r="A24" s="23" t="s">
        <v>31</v>
      </c>
      <c r="B24" s="24">
        <v>0</v>
      </c>
      <c r="C24" s="22">
        <f t="shared" si="16"/>
        <v>0</v>
      </c>
      <c r="D24" s="22">
        <f t="shared" si="17"/>
        <v>0</v>
      </c>
      <c r="E24" s="22">
        <f t="shared" si="18"/>
        <v>0</v>
      </c>
      <c r="F24">
        <f t="shared" si="6"/>
        <v>0</v>
      </c>
      <c r="H24" s="16">
        <f t="shared" si="3"/>
        <v>0</v>
      </c>
      <c r="I24" s="16"/>
      <c r="J24" s="28">
        <f t="shared" si="12"/>
        <v>0</v>
      </c>
      <c r="K24" s="28"/>
      <c r="L24" s="26">
        <f t="shared" si="11"/>
        <v>0</v>
      </c>
      <c r="M24" s="18" t="str">
        <f t="shared" si="7"/>
        <v>IGUAL</v>
      </c>
      <c r="N24" s="26">
        <f t="shared" si="15"/>
        <v>0</v>
      </c>
      <c r="O24" s="26"/>
      <c r="P24" s="26">
        <f t="shared" si="8"/>
        <v>0</v>
      </c>
    </row>
    <row r="25" spans="1:16" x14ac:dyDescent="0.25">
      <c r="A25" s="23" t="s">
        <v>32</v>
      </c>
      <c r="B25" s="24">
        <v>0</v>
      </c>
      <c r="C25" s="22">
        <f t="shared" si="16"/>
        <v>0</v>
      </c>
      <c r="D25" s="22">
        <f t="shared" si="17"/>
        <v>0</v>
      </c>
      <c r="E25" s="22">
        <f t="shared" si="18"/>
        <v>0</v>
      </c>
      <c r="F25">
        <f t="shared" si="6"/>
        <v>0</v>
      </c>
      <c r="H25" s="16">
        <f t="shared" si="3"/>
        <v>0</v>
      </c>
      <c r="I25" s="16"/>
      <c r="J25" s="28">
        <f t="shared" si="12"/>
        <v>0</v>
      </c>
      <c r="K25" s="28"/>
      <c r="L25" s="26">
        <f t="shared" si="11"/>
        <v>0</v>
      </c>
      <c r="M25" s="18" t="str">
        <f t="shared" si="7"/>
        <v>IGUAL</v>
      </c>
      <c r="N25" s="26">
        <f t="shared" si="15"/>
        <v>0</v>
      </c>
      <c r="O25" s="26"/>
      <c r="P25" s="26">
        <f t="shared" si="8"/>
        <v>0</v>
      </c>
    </row>
    <row r="26" spans="1:16" x14ac:dyDescent="0.25">
      <c r="A26" s="23" t="s">
        <v>33</v>
      </c>
      <c r="B26" s="24">
        <v>0</v>
      </c>
      <c r="C26" s="22">
        <f t="shared" si="16"/>
        <v>0</v>
      </c>
      <c r="D26" s="22">
        <f t="shared" si="17"/>
        <v>0</v>
      </c>
      <c r="E26" s="22">
        <f t="shared" si="18"/>
        <v>0</v>
      </c>
      <c r="F26">
        <f t="shared" si="6"/>
        <v>0</v>
      </c>
      <c r="H26" s="16">
        <f t="shared" si="3"/>
        <v>0</v>
      </c>
      <c r="I26" s="16"/>
      <c r="J26" s="28">
        <f t="shared" si="12"/>
        <v>0</v>
      </c>
      <c r="K26" s="28"/>
      <c r="L26" s="26">
        <f t="shared" si="11"/>
        <v>0</v>
      </c>
      <c r="M26" s="18" t="str">
        <f t="shared" si="7"/>
        <v>IGUAL</v>
      </c>
      <c r="N26" s="26">
        <f t="shared" si="15"/>
        <v>0</v>
      </c>
      <c r="O26" s="26"/>
      <c r="P26" s="26">
        <f t="shared" si="8"/>
        <v>0</v>
      </c>
    </row>
    <row r="27" spans="1:16" x14ac:dyDescent="0.25">
      <c r="A27" s="35"/>
      <c r="B27" s="24"/>
      <c r="C27" s="36"/>
      <c r="D27" s="36"/>
      <c r="E27" s="36">
        <f t="shared" ref="E27" si="19">+D27*1.04</f>
        <v>0</v>
      </c>
      <c r="F27">
        <f t="shared" si="6"/>
        <v>0</v>
      </c>
      <c r="H27" s="16">
        <f t="shared" si="3"/>
        <v>0</v>
      </c>
      <c r="I27" s="16"/>
      <c r="J27" s="28">
        <f t="shared" si="12"/>
        <v>0</v>
      </c>
      <c r="K27" s="28"/>
      <c r="L27" s="26">
        <f t="shared" si="11"/>
        <v>0</v>
      </c>
      <c r="M27" s="18" t="str">
        <f t="shared" si="7"/>
        <v>IGUAL</v>
      </c>
      <c r="N27" s="26">
        <f t="shared" si="15"/>
        <v>0</v>
      </c>
      <c r="O27" s="26"/>
      <c r="P27" s="26">
        <f t="shared" si="8"/>
        <v>0</v>
      </c>
    </row>
    <row r="28" spans="1:16" ht="15.75" x14ac:dyDescent="0.25">
      <c r="A28" s="32" t="s">
        <v>34</v>
      </c>
      <c r="B28" s="37">
        <f>+B29</f>
        <v>0</v>
      </c>
      <c r="C28" s="38">
        <f t="shared" ref="C28:E28" si="20">+C29</f>
        <v>0</v>
      </c>
      <c r="D28" s="38">
        <f t="shared" si="20"/>
        <v>0</v>
      </c>
      <c r="E28" s="38">
        <f t="shared" si="20"/>
        <v>0</v>
      </c>
      <c r="F28">
        <f t="shared" si="6"/>
        <v>0</v>
      </c>
      <c r="H28" s="16">
        <f t="shared" si="3"/>
        <v>0</v>
      </c>
      <c r="I28" s="16"/>
      <c r="J28" s="28">
        <f t="shared" si="12"/>
        <v>0</v>
      </c>
      <c r="K28" s="28"/>
      <c r="L28" s="26">
        <f t="shared" si="11"/>
        <v>0</v>
      </c>
      <c r="M28" s="18" t="str">
        <f t="shared" si="7"/>
        <v>IGUAL</v>
      </c>
      <c r="N28" s="26">
        <f t="shared" si="15"/>
        <v>0</v>
      </c>
      <c r="O28" s="26"/>
      <c r="P28" s="26">
        <f t="shared" si="8"/>
        <v>0</v>
      </c>
    </row>
    <row r="29" spans="1:16" x14ac:dyDescent="0.25">
      <c r="A29" s="35" t="s">
        <v>35</v>
      </c>
      <c r="B29" s="24">
        <v>0</v>
      </c>
      <c r="C29" s="22">
        <f t="shared" ref="C29" si="21">L29</f>
        <v>0</v>
      </c>
      <c r="D29" s="22">
        <f t="shared" ref="D29" si="22">N29</f>
        <v>0</v>
      </c>
      <c r="E29" s="22">
        <f t="shared" ref="E29" si="23">P29</f>
        <v>0</v>
      </c>
      <c r="F29">
        <f t="shared" si="6"/>
        <v>0</v>
      </c>
      <c r="H29" s="16">
        <f t="shared" si="3"/>
        <v>0</v>
      </c>
      <c r="I29" s="16"/>
      <c r="J29" s="28">
        <f t="shared" si="12"/>
        <v>0</v>
      </c>
      <c r="K29" s="28"/>
      <c r="L29" s="26">
        <f t="shared" si="11"/>
        <v>0</v>
      </c>
      <c r="M29" s="18" t="str">
        <f t="shared" si="7"/>
        <v>IGUAL</v>
      </c>
      <c r="N29" s="26">
        <f t="shared" si="15"/>
        <v>0</v>
      </c>
      <c r="O29" s="26"/>
      <c r="P29" s="26">
        <f t="shared" si="8"/>
        <v>0</v>
      </c>
    </row>
    <row r="30" spans="1:16" x14ac:dyDescent="0.25">
      <c r="A30" s="35"/>
      <c r="B30" s="21"/>
      <c r="C30" s="21"/>
      <c r="D30" s="21"/>
      <c r="E30" s="21"/>
      <c r="F30">
        <f t="shared" si="6"/>
        <v>0</v>
      </c>
      <c r="H30" s="16">
        <f t="shared" si="3"/>
        <v>0</v>
      </c>
      <c r="I30" s="16"/>
      <c r="J30" s="28">
        <f t="shared" si="12"/>
        <v>0</v>
      </c>
      <c r="K30" s="28"/>
      <c r="L30" s="26">
        <f t="shared" si="11"/>
        <v>0</v>
      </c>
      <c r="M30" s="18" t="str">
        <f t="shared" si="7"/>
        <v>IGUAL</v>
      </c>
      <c r="N30" s="26">
        <f t="shared" si="15"/>
        <v>0</v>
      </c>
      <c r="O30" s="26"/>
      <c r="P30" s="26">
        <f t="shared" si="8"/>
        <v>0</v>
      </c>
    </row>
    <row r="31" spans="1:16" ht="15.75" x14ac:dyDescent="0.25">
      <c r="A31" s="32" t="s">
        <v>36</v>
      </c>
      <c r="B31" s="33">
        <f>+B7+B21+B28</f>
        <v>4988662723</v>
      </c>
      <c r="C31" s="33">
        <f t="shared" ref="C31:D31" si="24">+C7+C21+C28</f>
        <v>5213152546</v>
      </c>
      <c r="D31" s="33">
        <f t="shared" si="24"/>
        <v>5447744410</v>
      </c>
      <c r="E31" s="33">
        <f>+E7+E21+E28</f>
        <v>5665654187</v>
      </c>
      <c r="F31">
        <f t="shared" si="6"/>
        <v>5213152545.5349998</v>
      </c>
      <c r="H31" s="16">
        <f t="shared" si="3"/>
        <v>5447744410.5699997</v>
      </c>
      <c r="I31" s="16"/>
      <c r="J31" s="17">
        <f t="shared" si="12"/>
        <v>5665654187.4400005</v>
      </c>
      <c r="K31" s="17"/>
      <c r="L31" s="39">
        <f t="shared" si="11"/>
        <v>5213152546</v>
      </c>
      <c r="M31" s="40" t="str">
        <f t="shared" si="7"/>
        <v>IGUAL</v>
      </c>
      <c r="N31" s="39">
        <f t="shared" si="15"/>
        <v>5447744411</v>
      </c>
      <c r="O31" s="39"/>
      <c r="P31" s="39">
        <f>H31*1.04</f>
        <v>5665654186.9927998</v>
      </c>
    </row>
    <row r="32" spans="1:16" x14ac:dyDescent="0.25">
      <c r="A32" s="35"/>
      <c r="B32" s="41"/>
      <c r="C32" s="41"/>
      <c r="D32" s="41"/>
      <c r="E32" s="41"/>
      <c r="F32">
        <f t="shared" si="6"/>
        <v>0</v>
      </c>
      <c r="H32" s="16">
        <f t="shared" si="3"/>
        <v>0</v>
      </c>
      <c r="I32" s="16"/>
      <c r="J32" s="28">
        <f t="shared" si="12"/>
        <v>0</v>
      </c>
      <c r="K32" s="28"/>
      <c r="L32" s="25">
        <f t="shared" si="11"/>
        <v>0</v>
      </c>
      <c r="M32" s="18" t="str">
        <f t="shared" si="7"/>
        <v>IGUAL</v>
      </c>
      <c r="N32" s="25">
        <f t="shared" si="15"/>
        <v>0</v>
      </c>
      <c r="O32" s="25"/>
      <c r="P32" s="25">
        <f t="shared" ref="P32:P36" si="25">ROUND(J32,0)</f>
        <v>0</v>
      </c>
    </row>
    <row r="33" spans="1:16" ht="15.75" x14ac:dyDescent="0.25">
      <c r="A33" s="32" t="s">
        <v>37</v>
      </c>
      <c r="B33" s="42"/>
      <c r="C33" s="42"/>
      <c r="D33" s="42"/>
      <c r="E33" s="42"/>
      <c r="F33">
        <f t="shared" si="6"/>
        <v>0</v>
      </c>
      <c r="H33" s="16">
        <f t="shared" si="3"/>
        <v>0</v>
      </c>
      <c r="I33" s="16"/>
      <c r="J33" s="28">
        <f t="shared" si="12"/>
        <v>0</v>
      </c>
      <c r="K33" s="28"/>
      <c r="L33" s="25">
        <f t="shared" si="11"/>
        <v>0</v>
      </c>
      <c r="M33" s="18" t="str">
        <f t="shared" si="7"/>
        <v>IGUAL</v>
      </c>
      <c r="N33" s="25">
        <f t="shared" si="15"/>
        <v>0</v>
      </c>
      <c r="O33" s="25"/>
      <c r="P33" s="25">
        <f t="shared" si="25"/>
        <v>0</v>
      </c>
    </row>
    <row r="34" spans="1:16" ht="30" x14ac:dyDescent="0.25">
      <c r="A34" s="43" t="s">
        <v>38</v>
      </c>
      <c r="B34" s="24">
        <v>0</v>
      </c>
      <c r="C34" s="36">
        <v>0</v>
      </c>
      <c r="D34" s="36">
        <v>0</v>
      </c>
      <c r="E34" s="36">
        <f t="shared" ref="E34:E35" si="26">+D34*1.03</f>
        <v>0</v>
      </c>
      <c r="F34">
        <f t="shared" si="6"/>
        <v>0</v>
      </c>
      <c r="H34" s="16">
        <f t="shared" si="3"/>
        <v>0</v>
      </c>
      <c r="I34" s="16"/>
      <c r="J34" s="28">
        <f t="shared" si="12"/>
        <v>0</v>
      </c>
      <c r="K34" s="28"/>
      <c r="L34" s="25">
        <f t="shared" si="11"/>
        <v>0</v>
      </c>
      <c r="M34" s="18" t="str">
        <f t="shared" si="7"/>
        <v>IGUAL</v>
      </c>
      <c r="N34" s="25">
        <f t="shared" si="15"/>
        <v>0</v>
      </c>
      <c r="O34" s="25"/>
      <c r="P34" s="25">
        <f t="shared" si="25"/>
        <v>0</v>
      </c>
    </row>
    <row r="35" spans="1:16" ht="30" x14ac:dyDescent="0.25">
      <c r="A35" s="43" t="s">
        <v>39</v>
      </c>
      <c r="B35" s="24">
        <v>0</v>
      </c>
      <c r="C35" s="36">
        <v>0</v>
      </c>
      <c r="D35" s="36">
        <v>0</v>
      </c>
      <c r="E35" s="36">
        <f t="shared" si="26"/>
        <v>0</v>
      </c>
      <c r="F35">
        <f t="shared" si="6"/>
        <v>0</v>
      </c>
      <c r="H35" s="16">
        <f t="shared" si="3"/>
        <v>0</v>
      </c>
      <c r="I35" s="16"/>
      <c r="J35" s="28">
        <f t="shared" si="12"/>
        <v>0</v>
      </c>
      <c r="K35" s="28"/>
      <c r="L35" s="25">
        <f t="shared" si="11"/>
        <v>0</v>
      </c>
      <c r="M35" s="18" t="str">
        <f t="shared" si="7"/>
        <v>IGUAL</v>
      </c>
      <c r="N35" s="25">
        <f t="shared" si="15"/>
        <v>0</v>
      </c>
      <c r="O35" s="25"/>
      <c r="P35" s="25">
        <f t="shared" si="25"/>
        <v>0</v>
      </c>
    </row>
    <row r="36" spans="1:16" ht="15.75" x14ac:dyDescent="0.25">
      <c r="A36" s="44" t="s">
        <v>40</v>
      </c>
      <c r="B36" s="45">
        <f>SUM(B34:B35)</f>
        <v>0</v>
      </c>
      <c r="C36" s="45">
        <f t="shared" ref="C36:E36" si="27">SUM(C34:C35)</f>
        <v>0</v>
      </c>
      <c r="D36" s="45">
        <f t="shared" si="27"/>
        <v>0</v>
      </c>
      <c r="E36" s="45">
        <f t="shared" si="27"/>
        <v>0</v>
      </c>
      <c r="F36">
        <f t="shared" si="6"/>
        <v>0</v>
      </c>
      <c r="H36" s="16">
        <f t="shared" si="3"/>
        <v>0</v>
      </c>
      <c r="I36" s="16"/>
      <c r="J36" s="28">
        <f t="shared" si="12"/>
        <v>0</v>
      </c>
      <c r="K36" s="28"/>
      <c r="L36" s="25">
        <f t="shared" si="11"/>
        <v>0</v>
      </c>
      <c r="M36" s="18" t="str">
        <f t="shared" si="7"/>
        <v>IGUAL</v>
      </c>
      <c r="N36" s="25">
        <f t="shared" si="15"/>
        <v>0</v>
      </c>
      <c r="O36" s="25"/>
      <c r="P36" s="25">
        <f t="shared" si="25"/>
        <v>0</v>
      </c>
    </row>
    <row r="37" spans="1:16" x14ac:dyDescent="0.25">
      <c r="H37" s="16"/>
      <c r="I37" s="16"/>
      <c r="J37" s="16"/>
      <c r="K37" s="16"/>
      <c r="L37" s="16"/>
      <c r="M37" s="16"/>
      <c r="N37" s="16"/>
      <c r="O37" s="16"/>
    </row>
    <row r="38" spans="1:16" x14ac:dyDescent="0.25">
      <c r="B38" s="46"/>
      <c r="H38" s="16"/>
      <c r="I38" s="16"/>
      <c r="J38" s="16"/>
      <c r="K38" s="16"/>
      <c r="L38" s="16"/>
      <c r="M38" s="16"/>
      <c r="N38" s="16"/>
      <c r="O38" s="16"/>
    </row>
    <row r="39" spans="1:16" x14ac:dyDescent="0.25">
      <c r="H39" s="16"/>
      <c r="I39" s="16"/>
      <c r="J39" s="16"/>
      <c r="K39" s="16"/>
      <c r="L39" s="16"/>
      <c r="M39" s="16"/>
      <c r="N39" s="16"/>
      <c r="O39" s="16"/>
    </row>
    <row r="40" spans="1:16" x14ac:dyDescent="0.25">
      <c r="H40" s="16"/>
      <c r="I40" s="16"/>
      <c r="J40" s="16"/>
      <c r="K40" s="16"/>
      <c r="L40" s="16"/>
      <c r="M40" s="16"/>
      <c r="N40" s="16"/>
      <c r="O40" s="16"/>
    </row>
    <row r="41" spans="1:16" x14ac:dyDescent="0.25">
      <c r="C41" s="19"/>
      <c r="D41" s="19"/>
      <c r="E41" s="19"/>
    </row>
    <row r="42" spans="1:16" x14ac:dyDescent="0.25">
      <c r="E42" s="19"/>
    </row>
    <row r="48" spans="1:16" x14ac:dyDescent="0.25">
      <c r="C48" s="19"/>
    </row>
  </sheetData>
  <mergeCells count="5">
    <mergeCell ref="A1:E1"/>
    <mergeCell ref="A2:E2"/>
    <mergeCell ref="A3:E3"/>
    <mergeCell ref="A4:E4"/>
    <mergeCell ref="A5:A6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7a)</vt:lpstr>
      <vt:lpstr>'FORMATO 7a)'!Área_de_impresión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de Jesus Diaz Delgado</dc:creator>
  <cp:lastModifiedBy>Guadalupe de Jesus Diaz Delgado</cp:lastModifiedBy>
  <dcterms:created xsi:type="dcterms:W3CDTF">2025-01-08T21:34:40Z</dcterms:created>
  <dcterms:modified xsi:type="dcterms:W3CDTF">2025-01-08T22:00:07Z</dcterms:modified>
</cp:coreProperties>
</file>